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Welcome!" sheetId="4" r:id="rId1"/>
    <sheet name="Clean data" sheetId="1" r:id="rId2"/>
  </sheets>
  <externalReferences>
    <externalReference r:id="rId3"/>
    <externalReference r:id="rId4"/>
  </externalReferences>
  <definedNames>
    <definedName name="_xlnm._FilterDatabase" localSheetId="1" hidden="1">'Clean data'!$A$1:$C$1</definedName>
    <definedName name="AF">#REF!</definedName>
    <definedName name="age">OFFSET([2]raw!$E$2,0,0,rows,1)</definedName>
    <definedName name="ASI">#REF!</definedName>
    <definedName name="BOL">#REF!</definedName>
    <definedName name="BRA">#REF!</definedName>
    <definedName name="CoBirth">OFFSET([2]raw!$J$2,0,0,rows,1)</definedName>
    <definedName name="COL">#REF!</definedName>
    <definedName name="county">OFFSET([2]raw!$H$2,0,0,rows,1)</definedName>
    <definedName name="Crystal_1_1_WEBI_HHeading" hidden="1">[2]raw!#REF!</definedName>
    <definedName name="Crystal_3_1_WEBI_DataGrid" hidden="1">[2]raw!#REF!</definedName>
    <definedName name="Crystal_3_1_WEBI_HHeading" hidden="1">[2]raw!#REF!</definedName>
    <definedName name="Crystal_3_1_WEBI_Table" hidden="1">[2]raw!#REF!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UB">#REF!</definedName>
    <definedName name="DomRep">#REF!</definedName>
    <definedName name="ECU">#REF!</definedName>
    <definedName name="ELSA">#REF!</definedName>
    <definedName name="ET">#REF!</definedName>
    <definedName name="ethn">OFFSET([2]raw!$F$2,0,0,rows,1)</definedName>
    <definedName name="EUR">#REF!</definedName>
    <definedName name="fname">OFFSET([2]raw!$B$2,0,0,rows,1)</definedName>
    <definedName name="gender">OFFSET([2]raw!$D$2,0,0,rows,1)</definedName>
    <definedName name="GUA">#REF!</definedName>
    <definedName name="GUY">#REF!</definedName>
    <definedName name="HAI">#REF!</definedName>
    <definedName name="HON">#REF!</definedName>
    <definedName name="ID">OFFSET([2]raw!$A$2,0,0,rows,1)</definedName>
    <definedName name="JAM">#REF!</definedName>
    <definedName name="language">OFFSET([2]raw!$L$2,0,0,rows,1)</definedName>
    <definedName name="lname">OFFSET([2]raw!$C$2,0,0,rows,1)</definedName>
    <definedName name="MEX">#REF!</definedName>
    <definedName name="NIC">#REF!</definedName>
    <definedName name="PER">#REF!</definedName>
    <definedName name="R_age">#REF!</definedName>
    <definedName name="R_language">#REF!</definedName>
    <definedName name="R_ward">#REF!</definedName>
    <definedName name="R_YUS">#REF!</definedName>
    <definedName name="race">OFFSET([2]raw!$G$2,0,0,rows,1)</definedName>
    <definedName name="Rethn">OFFSET([2]raw!$N$2,0,0,rows,1)</definedName>
    <definedName name="rows">[2]Calculations!$A$2</definedName>
    <definedName name="SIE">#REF!</definedName>
    <definedName name="timeUS">OFFSET([2]raw!$K$2,0,0,rows,1)</definedName>
    <definedName name="VIE">#REF!</definedName>
    <definedName name="ward">OFFSET([2]raw!$I$2,0,0,rows,1)</definedName>
    <definedName name="wcounty">OFFSET([2]raw!$M$2,0,0,rows,1)</definedName>
    <definedName name="YUS">OFFSET([2]raw!$O$2,0,0,rows,1)</definedName>
  </definedNames>
  <calcPr calcId="125725"/>
</workbook>
</file>

<file path=xl/calcChain.xml><?xml version="1.0" encoding="utf-8"?>
<calcChain xmlns="http://schemas.openxmlformats.org/spreadsheetml/2006/main">
  <c r="C126" i="1"/>
  <c r="C125"/>
  <c r="C124"/>
  <c r="C123"/>
  <c r="C122"/>
  <c r="C121"/>
  <c r="C120"/>
  <c r="C119"/>
  <c r="C118"/>
  <c r="C117"/>
  <c r="C114"/>
  <c r="C113"/>
  <c r="C112"/>
  <c r="C109"/>
  <c r="C108"/>
  <c r="C107"/>
  <c r="C20" l="1"/>
  <c r="C21"/>
  <c r="C22"/>
  <c r="C23"/>
  <c r="C4"/>
  <c r="C5"/>
  <c r="C7"/>
  <c r="C8"/>
  <c r="C9"/>
  <c r="C18"/>
  <c r="C14"/>
  <c r="C15"/>
  <c r="C16"/>
  <c r="C10"/>
  <c r="C11"/>
  <c r="C12"/>
  <c r="C13"/>
  <c r="C17"/>
  <c r="C2"/>
  <c r="C28"/>
  <c r="C29"/>
  <c r="C30"/>
  <c r="C27"/>
  <c r="C26"/>
  <c r="C25"/>
  <c r="C24"/>
  <c r="C33"/>
  <c r="C6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9"/>
</calcChain>
</file>

<file path=xl/sharedStrings.xml><?xml version="1.0" encoding="utf-8"?>
<sst xmlns="http://schemas.openxmlformats.org/spreadsheetml/2006/main" count="42" uniqueCount="42">
  <si>
    <t>Age</t>
  </si>
  <si>
    <t>ID</t>
  </si>
  <si>
    <t>Birth year</t>
  </si>
  <si>
    <t>Go-to descriptive statistics for interval/ratio data</t>
  </si>
  <si>
    <t>Min</t>
  </si>
  <si>
    <t>Max</t>
  </si>
  <si>
    <t>Mean</t>
  </si>
  <si>
    <t>Median</t>
  </si>
  <si>
    <t>Variance</t>
  </si>
  <si>
    <t>Standard Deviation</t>
  </si>
  <si>
    <t>Mode</t>
  </si>
  <si>
    <t>Quartile 1</t>
  </si>
  <si>
    <t>Quartile 2</t>
  </si>
  <si>
    <t>Quartile 3</t>
  </si>
  <si>
    <t>Quartile 4</t>
  </si>
  <si>
    <t>Measures of central tendency</t>
  </si>
  <si>
    <t>Measures of dispersion</t>
  </si>
  <si>
    <t>=average</t>
  </si>
  <si>
    <t>=median</t>
  </si>
  <si>
    <t>=mode</t>
  </si>
  <si>
    <t>=var</t>
  </si>
  <si>
    <t>=stdev</t>
  </si>
  <si>
    <t>=min</t>
  </si>
  <si>
    <t>=max</t>
  </si>
  <si>
    <t>=quartile(where data is,1)</t>
  </si>
  <si>
    <t>=quartile(where data is,2)</t>
  </si>
  <si>
    <t>=quartile(where data is,3)</t>
  </si>
  <si>
    <t>=quartile(where data is,4)</t>
  </si>
  <si>
    <t>Inter-quartile range (quartile 3 - quartile 1)</t>
  </si>
  <si>
    <t>Range (max - min)</t>
  </si>
  <si>
    <t>Essential data cleaning</t>
  </si>
  <si>
    <t>n</t>
  </si>
  <si>
    <t>=count</t>
  </si>
  <si>
    <t>Blanks</t>
  </si>
  <si>
    <t>=countblank</t>
  </si>
  <si>
    <t>Total number of people in your dataset</t>
  </si>
  <si>
    <t>Excel for Evaluation</t>
  </si>
  <si>
    <t>Ann K. Emery</t>
  </si>
  <si>
    <t xml:space="preserve">annkemery.com </t>
  </si>
  <si>
    <t>@annkemery</t>
  </si>
  <si>
    <t>Descriptive statistics</t>
  </si>
  <si>
    <t>for interval or ratio data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</si>
</sst>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36"/>
      <color theme="1" tint="4.9989318521683403E-2"/>
      <name val="Calibri"/>
      <family val="2"/>
      <scheme val="minor"/>
    </font>
    <font>
      <sz val="36"/>
      <color theme="1" tint="4.9989318521683403E-2"/>
      <name val="Calibri"/>
      <family val="2"/>
      <scheme val="minor"/>
    </font>
    <font>
      <sz val="28"/>
      <color theme="1" tint="4.9989318521683403E-2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1" applyNumberFormat="0"/>
    <xf numFmtId="0" fontId="12" fillId="0" borderId="1" applyNumberFormat="0"/>
    <xf numFmtId="0" fontId="1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quotePrefix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3" fillId="3" borderId="0" xfId="1" applyFont="1" applyFill="1"/>
    <xf numFmtId="0" fontId="4" fillId="3" borderId="0" xfId="1" applyFont="1" applyFill="1"/>
    <xf numFmtId="0" fontId="5" fillId="3" borderId="0" xfId="1" applyFont="1" applyFill="1"/>
    <xf numFmtId="0" fontId="1" fillId="3" borderId="0" xfId="1" applyFill="1"/>
    <xf numFmtId="0" fontId="7" fillId="3" borderId="0" xfId="2" applyFont="1" applyFill="1"/>
    <xf numFmtId="0" fontId="8" fillId="3" borderId="0" xfId="1" applyFont="1" applyFill="1"/>
    <xf numFmtId="0" fontId="9" fillId="3" borderId="0" xfId="1" applyFont="1" applyFill="1"/>
    <xf numFmtId="0" fontId="9" fillId="3" borderId="0" xfId="1" quotePrefix="1" applyFont="1" applyFill="1"/>
  </cellXfs>
  <cellStyles count="11">
    <cellStyle name="Comma 2" xfId="3"/>
    <cellStyle name="Comma 2 2" xfId="4"/>
    <cellStyle name="Comma 2 3" xfId="5"/>
    <cellStyle name="Crystal Report Data" xfId="6"/>
    <cellStyle name="Crystal Report Field" xfId="7"/>
    <cellStyle name="Normal" xfId="0" builtinId="0"/>
    <cellStyle name="Normal 2" xfId="8"/>
    <cellStyle name="Normal 2 2" xfId="2"/>
    <cellStyle name="Normal 3" xfId="1"/>
    <cellStyle name="Percent 2" xfId="9"/>
    <cellStyle name="Percent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for%20Evaluation%20-%20Number%20Form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Files/learning%20&amp;%20evaluation/Learning%20&amp;%20Evaluation%20Shared/Resources/Tools/Run_Demographic_1.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!"/>
      <sheetName val="Raw"/>
      <sheetName val="Data"/>
      <sheetName val="Tabl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YSTAL_PERSIST"/>
      <sheetName val="Instructions"/>
      <sheetName val="raw"/>
      <sheetName val="blanks"/>
      <sheetName val="Calculations"/>
      <sheetName val="Results"/>
      <sheetName val="Graphs"/>
    </sheetNames>
    <sheetDataSet>
      <sheetData sheetId="0"/>
      <sheetData sheetId="1"/>
      <sheetData sheetId="2">
        <row r="2">
          <cell r="A2">
            <v>50330</v>
          </cell>
          <cell r="B2" t="str">
            <v>Netsanet</v>
          </cell>
          <cell r="C2" t="str">
            <v>Asfaw</v>
          </cell>
          <cell r="D2" t="str">
            <v>female</v>
          </cell>
          <cell r="E2">
            <v>21</v>
          </cell>
          <cell r="F2" t="str">
            <v>Non-Latino</v>
          </cell>
          <cell r="G2" t="str">
            <v>African Descent</v>
          </cell>
          <cell r="H2" t="str">
            <v>Montgomery</v>
          </cell>
          <cell r="I2" t="str">
            <v>Not a DC Resident</v>
          </cell>
          <cell r="J2" t="str">
            <v>Africa</v>
          </cell>
          <cell r="K2">
            <v>2008</v>
          </cell>
          <cell r="L2" t="str">
            <v>Amharic</v>
          </cell>
          <cell r="M2" t="str">
            <v>Montgomery</v>
          </cell>
          <cell r="N2" t="str">
            <v>African Descent</v>
          </cell>
          <cell r="O2">
            <v>4</v>
          </cell>
        </row>
      </sheetData>
      <sheetData sheetId="3">
        <row r="12">
          <cell r="B12">
            <v>7</v>
          </cell>
        </row>
      </sheetData>
      <sheetData sheetId="4">
        <row r="2">
          <cell r="A2">
            <v>1293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>
      <selection activeCell="W11" sqref="W11"/>
    </sheetView>
  </sheetViews>
  <sheetFormatPr defaultRowHeight="15"/>
  <cols>
    <col min="1" max="16384" width="9.140625" style="10"/>
  </cols>
  <sheetData>
    <row r="1" spans="1:1" s="8" customFormat="1" ht="70.5">
      <c r="A1" s="7" t="s">
        <v>36</v>
      </c>
    </row>
    <row r="2" spans="1:1" ht="27.75" customHeight="1">
      <c r="A2" s="9"/>
    </row>
    <row r="3" spans="1:1" s="12" customFormat="1" ht="46.5">
      <c r="A3" s="11" t="s">
        <v>40</v>
      </c>
    </row>
    <row r="4" spans="1:1" s="12" customFormat="1" ht="46.5">
      <c r="A4" s="11" t="s">
        <v>41</v>
      </c>
    </row>
    <row r="5" spans="1:1" s="12" customFormat="1" ht="33.75" customHeight="1"/>
    <row r="6" spans="1:1" s="13" customFormat="1" ht="36">
      <c r="A6" s="13" t="s">
        <v>37</v>
      </c>
    </row>
    <row r="7" spans="1:1" s="13" customFormat="1" ht="36">
      <c r="A7" s="14" t="s">
        <v>39</v>
      </c>
    </row>
    <row r="8" spans="1:1" s="13" customFormat="1" ht="36">
      <c r="A8" s="13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zoomScaleNormal="100" workbookViewId="0">
      <pane ySplit="1" topLeftCell="A103" activePane="bottomLeft" state="frozen"/>
      <selection pane="bottomLeft" activeCell="C127" sqref="C127"/>
    </sheetView>
  </sheetViews>
  <sheetFormatPr defaultRowHeight="15"/>
  <cols>
    <col min="1" max="1" width="45.28515625" style="1" bestFit="1" customWidth="1"/>
    <col min="2" max="13" width="26.85546875" style="1" customWidth="1"/>
    <col min="14" max="16384" width="9.140625" style="1"/>
  </cols>
  <sheetData>
    <row r="1" spans="1:3">
      <c r="A1" s="3" t="s">
        <v>1</v>
      </c>
      <c r="B1" s="3" t="s">
        <v>2</v>
      </c>
      <c r="C1" s="3" t="s">
        <v>0</v>
      </c>
    </row>
    <row r="2" spans="1:3">
      <c r="A2" s="1">
        <v>1001</v>
      </c>
      <c r="B2" s="1">
        <v>1980</v>
      </c>
      <c r="C2" s="1">
        <f>2014-B2</f>
        <v>34</v>
      </c>
    </row>
    <row r="3" spans="1:3">
      <c r="A3" s="1">
        <v>1002</v>
      </c>
    </row>
    <row r="4" spans="1:3">
      <c r="A4" s="1">
        <v>1003</v>
      </c>
      <c r="B4" s="1">
        <v>1972</v>
      </c>
      <c r="C4" s="1">
        <f>2014-B4</f>
        <v>42</v>
      </c>
    </row>
    <row r="5" spans="1:3">
      <c r="A5" s="1">
        <v>1004</v>
      </c>
      <c r="B5" s="1">
        <v>1972</v>
      </c>
      <c r="C5" s="1">
        <f>2014-B5</f>
        <v>42</v>
      </c>
    </row>
    <row r="6" spans="1:3">
      <c r="A6" s="1">
        <v>1005</v>
      </c>
      <c r="B6" s="1">
        <v>1983</v>
      </c>
      <c r="C6" s="1">
        <f>2014-B6</f>
        <v>31</v>
      </c>
    </row>
    <row r="7" spans="1:3">
      <c r="A7" s="1">
        <v>1006</v>
      </c>
      <c r="B7" s="1">
        <v>1973</v>
      </c>
      <c r="C7" s="1">
        <f>2014-B7</f>
        <v>41</v>
      </c>
    </row>
    <row r="8" spans="1:3">
      <c r="A8" s="1">
        <v>1007</v>
      </c>
      <c r="B8" s="1">
        <v>1974</v>
      </c>
      <c r="C8" s="1">
        <f>2014-B8</f>
        <v>40</v>
      </c>
    </row>
    <row r="9" spans="1:3">
      <c r="A9" s="1">
        <v>1008</v>
      </c>
      <c r="B9" s="1">
        <v>1974</v>
      </c>
      <c r="C9" s="1">
        <f>2014-B9</f>
        <v>40</v>
      </c>
    </row>
    <row r="10" spans="1:3">
      <c r="A10" s="1">
        <v>1009</v>
      </c>
      <c r="B10" s="1">
        <v>1977</v>
      </c>
      <c r="C10" s="1">
        <f>2014-B10</f>
        <v>37</v>
      </c>
    </row>
    <row r="11" spans="1:3">
      <c r="A11" s="1">
        <v>1010</v>
      </c>
      <c r="B11" s="1">
        <v>1978</v>
      </c>
      <c r="C11" s="1">
        <f>2014-B11</f>
        <v>36</v>
      </c>
    </row>
    <row r="12" spans="1:3">
      <c r="A12" s="1">
        <v>1011</v>
      </c>
      <c r="B12" s="1">
        <v>1979</v>
      </c>
      <c r="C12" s="1">
        <f>2014-B12</f>
        <v>35</v>
      </c>
    </row>
    <row r="13" spans="1:3">
      <c r="A13" s="1">
        <v>1012</v>
      </c>
      <c r="B13" s="1">
        <v>1979</v>
      </c>
      <c r="C13" s="1">
        <f>2014-B13</f>
        <v>35</v>
      </c>
    </row>
    <row r="14" spans="1:3">
      <c r="A14" s="1">
        <v>1013</v>
      </c>
      <c r="B14" s="1">
        <v>1975</v>
      </c>
      <c r="C14" s="1">
        <f>2014-B14</f>
        <v>39</v>
      </c>
    </row>
    <row r="15" spans="1:3">
      <c r="A15" s="1">
        <v>1014</v>
      </c>
      <c r="B15" s="1">
        <v>1975</v>
      </c>
      <c r="C15" s="1">
        <f>2014-B15</f>
        <v>39</v>
      </c>
    </row>
    <row r="16" spans="1:3">
      <c r="A16" s="1">
        <v>1015</v>
      </c>
      <c r="B16" s="1">
        <v>1976</v>
      </c>
      <c r="C16" s="1">
        <f>2014-B16</f>
        <v>38</v>
      </c>
    </row>
    <row r="17" spans="1:3">
      <c r="A17" s="1">
        <v>1016</v>
      </c>
      <c r="B17" s="1">
        <v>1980</v>
      </c>
      <c r="C17" s="1">
        <f>2014-B17</f>
        <v>34</v>
      </c>
    </row>
    <row r="18" spans="1:3">
      <c r="A18" s="1">
        <v>1017</v>
      </c>
      <c r="B18" s="1">
        <v>1975</v>
      </c>
      <c r="C18" s="1">
        <f>2014-B18</f>
        <v>39</v>
      </c>
    </row>
    <row r="19" spans="1:3">
      <c r="A19" s="1">
        <v>1018</v>
      </c>
      <c r="B19" s="1">
        <v>1970</v>
      </c>
      <c r="C19" s="1">
        <f>2014-B19</f>
        <v>44</v>
      </c>
    </row>
    <row r="20" spans="1:3">
      <c r="A20" s="1">
        <v>1019</v>
      </c>
      <c r="B20" s="1">
        <v>1970</v>
      </c>
      <c r="C20" s="1">
        <f>2014-B20</f>
        <v>44</v>
      </c>
    </row>
    <row r="21" spans="1:3">
      <c r="A21" s="1">
        <v>1020</v>
      </c>
      <c r="B21" s="1">
        <v>1970</v>
      </c>
      <c r="C21" s="1">
        <f>2014-B21</f>
        <v>44</v>
      </c>
    </row>
    <row r="22" spans="1:3">
      <c r="A22" s="1">
        <v>1021</v>
      </c>
      <c r="B22" s="1">
        <v>1971</v>
      </c>
      <c r="C22" s="1">
        <f>2014-B22</f>
        <v>43</v>
      </c>
    </row>
    <row r="23" spans="1:3">
      <c r="A23" s="1">
        <v>1022</v>
      </c>
      <c r="B23" s="1">
        <v>1971</v>
      </c>
      <c r="C23" s="1">
        <f>2014-B23</f>
        <v>43</v>
      </c>
    </row>
    <row r="24" spans="1:3">
      <c r="A24" s="1">
        <v>1023</v>
      </c>
      <c r="B24" s="1">
        <v>1982</v>
      </c>
      <c r="C24" s="1">
        <f>2014-B24</f>
        <v>32</v>
      </c>
    </row>
    <row r="25" spans="1:3">
      <c r="A25" s="1">
        <v>1024</v>
      </c>
      <c r="B25" s="1">
        <v>1982</v>
      </c>
      <c r="C25" s="1">
        <f>2014-B25</f>
        <v>32</v>
      </c>
    </row>
    <row r="26" spans="1:3">
      <c r="A26" s="1">
        <v>1025</v>
      </c>
      <c r="B26" s="1">
        <v>1982</v>
      </c>
      <c r="C26" s="1">
        <f>2014-B26</f>
        <v>32</v>
      </c>
    </row>
    <row r="27" spans="1:3">
      <c r="A27" s="1">
        <v>1026</v>
      </c>
      <c r="B27" s="1">
        <v>1981</v>
      </c>
      <c r="C27" s="1">
        <f>2014-B27</f>
        <v>33</v>
      </c>
    </row>
    <row r="28" spans="1:3">
      <c r="A28" s="1">
        <v>1027</v>
      </c>
      <c r="B28" s="1">
        <v>1980</v>
      </c>
      <c r="C28" s="1">
        <f>2014-B28</f>
        <v>34</v>
      </c>
    </row>
    <row r="29" spans="1:3">
      <c r="A29" s="1">
        <v>1028</v>
      </c>
      <c r="B29" s="1">
        <v>1980</v>
      </c>
      <c r="C29" s="1">
        <f>2014-B29</f>
        <v>34</v>
      </c>
    </row>
    <row r="30" spans="1:3">
      <c r="A30" s="1">
        <v>1029</v>
      </c>
      <c r="B30" s="1">
        <v>1980</v>
      </c>
      <c r="C30" s="1">
        <f>2014-B30</f>
        <v>34</v>
      </c>
    </row>
    <row r="31" spans="1:3">
      <c r="A31" s="1">
        <v>1030</v>
      </c>
    </row>
    <row r="32" spans="1:3">
      <c r="A32" s="1">
        <v>1031</v>
      </c>
    </row>
    <row r="33" spans="1:3">
      <c r="A33" s="1">
        <v>1032</v>
      </c>
      <c r="B33" s="1">
        <v>1982</v>
      </c>
      <c r="C33" s="1">
        <f>2014-B33</f>
        <v>32</v>
      </c>
    </row>
    <row r="34" spans="1:3">
      <c r="A34" s="1">
        <v>1033</v>
      </c>
      <c r="B34" s="1">
        <v>1983</v>
      </c>
      <c r="C34" s="1">
        <f>2014-B34</f>
        <v>31</v>
      </c>
    </row>
    <row r="35" spans="1:3">
      <c r="A35" s="1">
        <v>1034</v>
      </c>
      <c r="B35" s="1">
        <v>1983</v>
      </c>
      <c r="C35" s="1">
        <f>2014-B35</f>
        <v>31</v>
      </c>
    </row>
    <row r="36" spans="1:3">
      <c r="A36" s="1">
        <v>1035</v>
      </c>
      <c r="B36" s="1">
        <v>1984</v>
      </c>
      <c r="C36" s="1">
        <f>2014-B36</f>
        <v>30</v>
      </c>
    </row>
    <row r="37" spans="1:3">
      <c r="A37" s="1">
        <v>1036</v>
      </c>
      <c r="B37" s="1">
        <v>1984</v>
      </c>
      <c r="C37" s="1">
        <f>2014-B37</f>
        <v>30</v>
      </c>
    </row>
    <row r="38" spans="1:3">
      <c r="A38" s="1">
        <v>1037</v>
      </c>
      <c r="B38" s="1">
        <v>1985</v>
      </c>
      <c r="C38" s="1">
        <f>2014-B38</f>
        <v>29</v>
      </c>
    </row>
    <row r="39" spans="1:3">
      <c r="A39" s="1">
        <v>1038</v>
      </c>
      <c r="B39" s="1">
        <v>1985</v>
      </c>
      <c r="C39" s="1">
        <f>2014-B39</f>
        <v>29</v>
      </c>
    </row>
    <row r="40" spans="1:3">
      <c r="A40" s="1">
        <v>1039</v>
      </c>
      <c r="B40" s="1">
        <v>1985</v>
      </c>
      <c r="C40" s="1">
        <f>2014-B40</f>
        <v>29</v>
      </c>
    </row>
    <row r="41" spans="1:3">
      <c r="A41" s="1">
        <v>1040</v>
      </c>
      <c r="B41" s="1">
        <v>1985</v>
      </c>
      <c r="C41" s="1">
        <f>2014-B41</f>
        <v>29</v>
      </c>
    </row>
    <row r="42" spans="1:3">
      <c r="A42" s="1">
        <v>1041</v>
      </c>
      <c r="B42" s="1">
        <v>1985</v>
      </c>
      <c r="C42" s="1">
        <f>2014-B42</f>
        <v>29</v>
      </c>
    </row>
    <row r="43" spans="1:3">
      <c r="A43" s="1">
        <v>1042</v>
      </c>
      <c r="B43" s="1">
        <v>1986</v>
      </c>
      <c r="C43" s="1">
        <f>2014-B43</f>
        <v>28</v>
      </c>
    </row>
    <row r="44" spans="1:3">
      <c r="A44" s="1">
        <v>1043</v>
      </c>
      <c r="B44" s="1">
        <v>1986</v>
      </c>
      <c r="C44" s="1">
        <f>2014-B44</f>
        <v>28</v>
      </c>
    </row>
    <row r="45" spans="1:3">
      <c r="A45" s="1">
        <v>1044</v>
      </c>
      <c r="B45" s="1">
        <v>1986</v>
      </c>
      <c r="C45" s="1">
        <f>2014-B45</f>
        <v>28</v>
      </c>
    </row>
    <row r="46" spans="1:3">
      <c r="A46" s="1">
        <v>1045</v>
      </c>
      <c r="B46" s="1">
        <v>1986</v>
      </c>
      <c r="C46" s="1">
        <f>2014-B46</f>
        <v>28</v>
      </c>
    </row>
    <row r="47" spans="1:3">
      <c r="A47" s="1">
        <v>1046</v>
      </c>
      <c r="B47" s="1">
        <v>1987</v>
      </c>
      <c r="C47" s="1">
        <f>2014-B47</f>
        <v>27</v>
      </c>
    </row>
    <row r="48" spans="1:3">
      <c r="A48" s="1">
        <v>1047</v>
      </c>
      <c r="B48" s="1">
        <v>1987</v>
      </c>
      <c r="C48" s="1">
        <f>2014-B48</f>
        <v>27</v>
      </c>
    </row>
    <row r="49" spans="1:3">
      <c r="A49" s="1">
        <v>1048</v>
      </c>
      <c r="B49" s="1">
        <v>1987</v>
      </c>
      <c r="C49" s="1">
        <f>2014-B49</f>
        <v>27</v>
      </c>
    </row>
    <row r="50" spans="1:3">
      <c r="A50" s="1">
        <v>1049</v>
      </c>
      <c r="B50" s="1">
        <v>1987</v>
      </c>
      <c r="C50" s="1">
        <f>2014-B50</f>
        <v>27</v>
      </c>
    </row>
    <row r="51" spans="1:3">
      <c r="A51" s="1">
        <v>1050</v>
      </c>
      <c r="B51" s="1">
        <v>1986</v>
      </c>
      <c r="C51" s="1">
        <f>2014-B51</f>
        <v>28</v>
      </c>
    </row>
    <row r="52" spans="1:3">
      <c r="A52" s="1">
        <v>1051</v>
      </c>
      <c r="B52" s="1">
        <v>1988</v>
      </c>
      <c r="C52" s="1">
        <f>2014-B52</f>
        <v>26</v>
      </c>
    </row>
    <row r="53" spans="1:3">
      <c r="A53" s="1">
        <v>1052</v>
      </c>
      <c r="B53" s="1">
        <v>1985</v>
      </c>
      <c r="C53" s="1">
        <f>2014-B53</f>
        <v>29</v>
      </c>
    </row>
    <row r="54" spans="1:3">
      <c r="A54" s="1">
        <v>1053</v>
      </c>
      <c r="B54" s="1">
        <v>1985</v>
      </c>
      <c r="C54" s="1">
        <f>2014-B54</f>
        <v>29</v>
      </c>
    </row>
    <row r="55" spans="1:3">
      <c r="A55" s="1">
        <v>1054</v>
      </c>
      <c r="B55" s="1">
        <v>1985</v>
      </c>
      <c r="C55" s="1">
        <f>2014-B55</f>
        <v>29</v>
      </c>
    </row>
    <row r="56" spans="1:3">
      <c r="A56" s="1">
        <v>1055</v>
      </c>
      <c r="B56" s="1">
        <v>1985</v>
      </c>
      <c r="C56" s="1">
        <f>2014-B56</f>
        <v>29</v>
      </c>
    </row>
    <row r="57" spans="1:3">
      <c r="A57" s="1">
        <v>1056</v>
      </c>
      <c r="B57" s="1">
        <v>1985</v>
      </c>
      <c r="C57" s="1">
        <f>2014-B57</f>
        <v>29</v>
      </c>
    </row>
    <row r="58" spans="1:3">
      <c r="A58" s="1">
        <v>1057</v>
      </c>
      <c r="B58" s="1">
        <v>1986</v>
      </c>
      <c r="C58" s="1">
        <f>2014-B58</f>
        <v>28</v>
      </c>
    </row>
    <row r="59" spans="1:3">
      <c r="A59" s="1">
        <v>1058</v>
      </c>
      <c r="B59" s="1">
        <v>1986</v>
      </c>
      <c r="C59" s="1">
        <f>2014-B59</f>
        <v>28</v>
      </c>
    </row>
    <row r="60" spans="1:3">
      <c r="A60" s="1">
        <v>1059</v>
      </c>
      <c r="B60" s="1">
        <v>1986</v>
      </c>
      <c r="C60" s="1">
        <f>2014-B60</f>
        <v>28</v>
      </c>
    </row>
    <row r="61" spans="1:3">
      <c r="A61" s="1">
        <v>1060</v>
      </c>
      <c r="B61" s="1">
        <v>1986</v>
      </c>
      <c r="C61" s="1">
        <f>2014-B61</f>
        <v>28</v>
      </c>
    </row>
    <row r="62" spans="1:3">
      <c r="A62" s="1">
        <v>1061</v>
      </c>
      <c r="B62" s="1">
        <v>1987</v>
      </c>
      <c r="C62" s="1">
        <f>2014-B62</f>
        <v>27</v>
      </c>
    </row>
    <row r="63" spans="1:3">
      <c r="A63" s="1">
        <v>1062</v>
      </c>
      <c r="B63" s="1">
        <v>1987</v>
      </c>
      <c r="C63" s="1">
        <f>2014-B63</f>
        <v>27</v>
      </c>
    </row>
    <row r="64" spans="1:3">
      <c r="A64" s="1">
        <v>1063</v>
      </c>
      <c r="B64" s="1">
        <v>1987</v>
      </c>
      <c r="C64" s="1">
        <f>2014-B64</f>
        <v>27</v>
      </c>
    </row>
    <row r="65" spans="1:3">
      <c r="A65" s="1">
        <v>1064</v>
      </c>
      <c r="B65" s="1">
        <v>1987</v>
      </c>
      <c r="C65" s="1">
        <f>2014-B65</f>
        <v>27</v>
      </c>
    </row>
    <row r="66" spans="1:3">
      <c r="A66" s="1">
        <v>1065</v>
      </c>
      <c r="B66" s="1">
        <v>1986</v>
      </c>
      <c r="C66" s="1">
        <f>2014-B66</f>
        <v>28</v>
      </c>
    </row>
    <row r="67" spans="1:3">
      <c r="A67" s="1">
        <v>1066</v>
      </c>
      <c r="B67" s="1">
        <v>1988</v>
      </c>
      <c r="C67" s="1">
        <f>2014-B67</f>
        <v>26</v>
      </c>
    </row>
    <row r="68" spans="1:3">
      <c r="A68" s="1">
        <v>1067</v>
      </c>
      <c r="B68" s="1">
        <v>1980</v>
      </c>
      <c r="C68" s="1">
        <f>2014-B68</f>
        <v>34</v>
      </c>
    </row>
    <row r="69" spans="1:3">
      <c r="A69" s="1">
        <v>1068</v>
      </c>
      <c r="B69" s="1">
        <v>1980</v>
      </c>
      <c r="C69" s="1">
        <f>2014-B69</f>
        <v>34</v>
      </c>
    </row>
    <row r="70" spans="1:3">
      <c r="A70" s="1">
        <v>1069</v>
      </c>
      <c r="B70" s="1">
        <v>1980</v>
      </c>
      <c r="C70" s="1">
        <f>2014-B70</f>
        <v>34</v>
      </c>
    </row>
    <row r="71" spans="1:3">
      <c r="A71" s="1">
        <v>1070</v>
      </c>
      <c r="B71" s="1">
        <v>1980</v>
      </c>
      <c r="C71" s="1">
        <f>2014-B71</f>
        <v>34</v>
      </c>
    </row>
    <row r="72" spans="1:3">
      <c r="A72" s="1">
        <v>1071</v>
      </c>
      <c r="B72" s="1">
        <v>1980</v>
      </c>
      <c r="C72" s="1">
        <f>2014-B72</f>
        <v>34</v>
      </c>
    </row>
    <row r="73" spans="1:3">
      <c r="A73" s="1">
        <v>1072</v>
      </c>
      <c r="B73" s="1">
        <v>1981</v>
      </c>
      <c r="C73" s="1">
        <f>2014-B73</f>
        <v>33</v>
      </c>
    </row>
    <row r="74" spans="1:3">
      <c r="A74" s="1">
        <v>1073</v>
      </c>
      <c r="B74" s="1">
        <v>1981</v>
      </c>
      <c r="C74" s="1">
        <f>2014-B74</f>
        <v>33</v>
      </c>
    </row>
    <row r="75" spans="1:3">
      <c r="A75" s="1">
        <v>1074</v>
      </c>
      <c r="B75" s="1">
        <v>1981</v>
      </c>
      <c r="C75" s="1">
        <f>2014-B75</f>
        <v>33</v>
      </c>
    </row>
    <row r="76" spans="1:3">
      <c r="A76" s="1">
        <v>1075</v>
      </c>
      <c r="B76" s="1">
        <v>1981</v>
      </c>
      <c r="C76" s="1">
        <f>2014-B76</f>
        <v>33</v>
      </c>
    </row>
    <row r="77" spans="1:3">
      <c r="A77" s="1">
        <v>1076</v>
      </c>
      <c r="B77" s="1">
        <v>1982</v>
      </c>
      <c r="C77" s="1">
        <f>2014-B77</f>
        <v>32</v>
      </c>
    </row>
    <row r="78" spans="1:3">
      <c r="A78" s="1">
        <v>1077</v>
      </c>
      <c r="B78" s="1">
        <v>1982</v>
      </c>
      <c r="C78" s="1">
        <f>2014-B78</f>
        <v>32</v>
      </c>
    </row>
    <row r="79" spans="1:3">
      <c r="A79" s="1">
        <v>1078</v>
      </c>
      <c r="B79" s="1">
        <v>1982</v>
      </c>
      <c r="C79" s="1">
        <f>2014-B79</f>
        <v>32</v>
      </c>
    </row>
    <row r="80" spans="1:3">
      <c r="A80" s="1">
        <v>1079</v>
      </c>
      <c r="B80" s="1">
        <v>1982</v>
      </c>
      <c r="C80" s="1">
        <f>2014-B80</f>
        <v>32</v>
      </c>
    </row>
    <row r="81" spans="1:3">
      <c r="A81" s="1">
        <v>1080</v>
      </c>
      <c r="B81" s="1">
        <v>1983</v>
      </c>
      <c r="C81" s="1">
        <f>2014-B81</f>
        <v>31</v>
      </c>
    </row>
    <row r="82" spans="1:3">
      <c r="A82" s="1">
        <v>1081</v>
      </c>
      <c r="B82" s="1">
        <v>1990</v>
      </c>
      <c r="C82" s="1">
        <f>2014-B82</f>
        <v>24</v>
      </c>
    </row>
    <row r="83" spans="1:3">
      <c r="A83" s="1">
        <v>1082</v>
      </c>
      <c r="B83" s="1">
        <v>1991</v>
      </c>
      <c r="C83" s="1">
        <f>2014-B83</f>
        <v>23</v>
      </c>
    </row>
    <row r="84" spans="1:3">
      <c r="A84" s="1">
        <v>1083</v>
      </c>
      <c r="B84" s="1">
        <v>1991</v>
      </c>
      <c r="C84" s="1">
        <f>2014-B84</f>
        <v>23</v>
      </c>
    </row>
    <row r="85" spans="1:3">
      <c r="A85" s="1">
        <v>1084</v>
      </c>
      <c r="B85" s="1">
        <v>1990</v>
      </c>
      <c r="C85" s="1">
        <f>2014-B85</f>
        <v>24</v>
      </c>
    </row>
    <row r="86" spans="1:3">
      <c r="A86" s="1">
        <v>1085</v>
      </c>
      <c r="B86" s="1">
        <v>1990</v>
      </c>
      <c r="C86" s="1">
        <f>2014-B86</f>
        <v>24</v>
      </c>
    </row>
    <row r="87" spans="1:3">
      <c r="A87" s="1">
        <v>1086</v>
      </c>
      <c r="B87" s="1">
        <v>1989</v>
      </c>
      <c r="C87" s="1">
        <f>2014-B87</f>
        <v>25</v>
      </c>
    </row>
    <row r="88" spans="1:3">
      <c r="A88" s="1">
        <v>1087</v>
      </c>
      <c r="B88" s="1">
        <v>1989</v>
      </c>
      <c r="C88" s="1">
        <f>2014-B88</f>
        <v>25</v>
      </c>
    </row>
    <row r="89" spans="1:3">
      <c r="A89" s="1">
        <v>1088</v>
      </c>
      <c r="B89" s="1">
        <v>1989</v>
      </c>
      <c r="C89" s="1">
        <f>2014-B89</f>
        <v>25</v>
      </c>
    </row>
    <row r="90" spans="1:3">
      <c r="A90" s="1">
        <v>1089</v>
      </c>
      <c r="B90" s="1">
        <v>1989</v>
      </c>
      <c r="C90" s="1">
        <f>2014-B90</f>
        <v>25</v>
      </c>
    </row>
    <row r="91" spans="1:3">
      <c r="A91" s="1">
        <v>1090</v>
      </c>
      <c r="B91" s="1">
        <v>1989</v>
      </c>
      <c r="C91" s="1">
        <f>2014-B91</f>
        <v>25</v>
      </c>
    </row>
    <row r="92" spans="1:3">
      <c r="A92" s="1">
        <v>1091</v>
      </c>
      <c r="B92" s="1">
        <v>1988</v>
      </c>
      <c r="C92" s="1">
        <f>2014-B92</f>
        <v>26</v>
      </c>
    </row>
    <row r="93" spans="1:3">
      <c r="A93" s="1">
        <v>1092</v>
      </c>
      <c r="B93" s="1">
        <v>1988</v>
      </c>
      <c r="C93" s="1">
        <f>2014-B93</f>
        <v>26</v>
      </c>
    </row>
    <row r="94" spans="1:3">
      <c r="A94" s="1">
        <v>1093</v>
      </c>
      <c r="B94" s="1">
        <v>1988</v>
      </c>
      <c r="C94" s="1">
        <f>2014-B94</f>
        <v>26</v>
      </c>
    </row>
    <row r="95" spans="1:3">
      <c r="A95" s="1">
        <v>1094</v>
      </c>
      <c r="B95" s="1">
        <v>1987</v>
      </c>
      <c r="C95" s="1">
        <f>2014-B95</f>
        <v>27</v>
      </c>
    </row>
    <row r="96" spans="1:3">
      <c r="A96" s="1">
        <v>1095</v>
      </c>
      <c r="B96" s="1">
        <v>1990</v>
      </c>
      <c r="C96" s="1">
        <f>2014-B96</f>
        <v>24</v>
      </c>
    </row>
    <row r="97" spans="1:3">
      <c r="A97" s="1">
        <v>1096</v>
      </c>
      <c r="B97" s="1">
        <v>1990</v>
      </c>
      <c r="C97" s="1">
        <f>2014-B97</f>
        <v>24</v>
      </c>
    </row>
    <row r="98" spans="1:3">
      <c r="A98" s="1">
        <v>1097</v>
      </c>
      <c r="B98" s="1">
        <v>1990</v>
      </c>
      <c r="C98" s="1">
        <f>2014-B98</f>
        <v>24</v>
      </c>
    </row>
    <row r="99" spans="1:3">
      <c r="A99" s="1">
        <v>1098</v>
      </c>
      <c r="B99" s="1">
        <v>1990</v>
      </c>
      <c r="C99" s="1">
        <f>2014-B99</f>
        <v>24</v>
      </c>
    </row>
    <row r="100" spans="1:3">
      <c r="A100" s="1">
        <v>1099</v>
      </c>
      <c r="B100" s="1">
        <v>1990</v>
      </c>
      <c r="C100" s="1">
        <f>2014-B100</f>
        <v>24</v>
      </c>
    </row>
    <row r="101" spans="1:3">
      <c r="A101" s="1">
        <v>1100</v>
      </c>
      <c r="B101" s="1">
        <v>1990</v>
      </c>
      <c r="C101" s="1">
        <f>2014-B101</f>
        <v>24</v>
      </c>
    </row>
    <row r="104" spans="1:3">
      <c r="A104" s="2" t="s">
        <v>3</v>
      </c>
    </row>
    <row r="105" spans="1:3">
      <c r="A105" s="2"/>
    </row>
    <row r="106" spans="1:3">
      <c r="A106" s="2" t="s">
        <v>30</v>
      </c>
    </row>
    <row r="107" spans="1:3">
      <c r="A107" s="6" t="s">
        <v>31</v>
      </c>
      <c r="B107" s="4" t="s">
        <v>32</v>
      </c>
      <c r="C107" s="1">
        <f>COUNT(C2:C101)</f>
        <v>97</v>
      </c>
    </row>
    <row r="108" spans="1:3">
      <c r="A108" s="6" t="s">
        <v>33</v>
      </c>
      <c r="B108" s="4" t="s">
        <v>34</v>
      </c>
      <c r="C108" s="1">
        <f>COUNTBLANK(C2:C101)</f>
        <v>3</v>
      </c>
    </row>
    <row r="109" spans="1:3">
      <c r="A109" s="1" t="s">
        <v>35</v>
      </c>
      <c r="B109" s="4"/>
      <c r="C109" s="1">
        <f>SUM(C107:C108)</f>
        <v>100</v>
      </c>
    </row>
    <row r="110" spans="1:3">
      <c r="A110" s="2"/>
    </row>
    <row r="111" spans="1:3">
      <c r="A111" s="2" t="s">
        <v>15</v>
      </c>
    </row>
    <row r="112" spans="1:3">
      <c r="A112" s="1" t="s">
        <v>6</v>
      </c>
      <c r="B112" s="4" t="s">
        <v>17</v>
      </c>
      <c r="C112" s="5">
        <f>AVERAGE(C2:C101)</f>
        <v>30.88659793814433</v>
      </c>
    </row>
    <row r="113" spans="1:3">
      <c r="A113" s="1" t="s">
        <v>7</v>
      </c>
      <c r="B113" s="4" t="s">
        <v>18</v>
      </c>
      <c r="C113" s="1">
        <f>MEDIAN(C2:C101)</f>
        <v>29</v>
      </c>
    </row>
    <row r="114" spans="1:3">
      <c r="A114" s="1" t="s">
        <v>10</v>
      </c>
      <c r="B114" s="4" t="s">
        <v>19</v>
      </c>
      <c r="C114" s="1">
        <f>MODE(C2:C101)</f>
        <v>34</v>
      </c>
    </row>
    <row r="116" spans="1:3">
      <c r="A116" s="2" t="s">
        <v>16</v>
      </c>
    </row>
    <row r="117" spans="1:3">
      <c r="A117" s="1" t="s">
        <v>8</v>
      </c>
      <c r="B117" s="4" t="s">
        <v>20</v>
      </c>
      <c r="C117" s="1">
        <f>VAR(C2:C101)</f>
        <v>30.205756013745638</v>
      </c>
    </row>
    <row r="118" spans="1:3">
      <c r="A118" s="1" t="s">
        <v>9</v>
      </c>
      <c r="B118" s="4" t="s">
        <v>21</v>
      </c>
      <c r="C118" s="1">
        <f>STDEV(C2:C101)</f>
        <v>5.4959763476333885</v>
      </c>
    </row>
    <row r="119" spans="1:3">
      <c r="A119" s="1" t="s">
        <v>4</v>
      </c>
      <c r="B119" s="4" t="s">
        <v>22</v>
      </c>
      <c r="C119" s="1">
        <f>MIN(C2:C101)</f>
        <v>23</v>
      </c>
    </row>
    <row r="120" spans="1:3">
      <c r="A120" s="1" t="s">
        <v>5</v>
      </c>
      <c r="B120" s="4" t="s">
        <v>23</v>
      </c>
      <c r="C120" s="1">
        <f>MAX(C2:C101)</f>
        <v>44</v>
      </c>
    </row>
    <row r="121" spans="1:3">
      <c r="A121" s="1" t="s">
        <v>11</v>
      </c>
      <c r="B121" s="4" t="s">
        <v>24</v>
      </c>
      <c r="C121" s="1">
        <f>QUARTILE(C2:C101,1)</f>
        <v>27</v>
      </c>
    </row>
    <row r="122" spans="1:3">
      <c r="A122" s="1" t="s">
        <v>12</v>
      </c>
      <c r="B122" s="4" t="s">
        <v>25</v>
      </c>
      <c r="C122" s="1">
        <f>QUARTILE(C2:C101,2)</f>
        <v>29</v>
      </c>
    </row>
    <row r="123" spans="1:3">
      <c r="A123" s="1" t="s">
        <v>13</v>
      </c>
      <c r="B123" s="4" t="s">
        <v>26</v>
      </c>
      <c r="C123" s="1">
        <f>QUARTILE(C2:C101,3)</f>
        <v>34</v>
      </c>
    </row>
    <row r="124" spans="1:3">
      <c r="A124" s="1" t="s">
        <v>14</v>
      </c>
      <c r="B124" s="4" t="s">
        <v>27</v>
      </c>
      <c r="C124" s="1">
        <f>QUARTILE(C2:C101,4)</f>
        <v>44</v>
      </c>
    </row>
    <row r="125" spans="1:3">
      <c r="A125" s="1" t="s">
        <v>29</v>
      </c>
      <c r="C125" s="1">
        <f>C120-C119</f>
        <v>21</v>
      </c>
    </row>
    <row r="126" spans="1:3">
      <c r="A126" s="1" t="s">
        <v>28</v>
      </c>
      <c r="C126" s="1">
        <f>C123-C121</f>
        <v>7</v>
      </c>
    </row>
  </sheetData>
  <autoFilter ref="A1:C1">
    <filterColumn colId="1"/>
    <sortState ref="A2:C101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Welcome!</vt:lpstr>
      <vt:lpstr>Clean data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Emery</dc:creator>
  <cp:lastModifiedBy>Ann Emery</cp:lastModifiedBy>
  <dcterms:created xsi:type="dcterms:W3CDTF">2014-02-01T19:44:12Z</dcterms:created>
  <dcterms:modified xsi:type="dcterms:W3CDTF">2014-02-02T03:06:36Z</dcterms:modified>
</cp:coreProperties>
</file>